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E:\julio\Información 2023 trabajando\informes para entregar\IAAR_3ER.. TRIMESTRE JUD SALUD 2023\"/>
    </mc:Choice>
  </mc:AlternateContent>
  <xr:revisionPtr revIDLastSave="0" documentId="13_ncr:1_{276AD291-9B16-4558-BC1A-A11805DF385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193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4" i="1" l="1"/>
  <c r="B25" i="1"/>
  <c r="B26" i="1"/>
  <c r="B27" i="1"/>
  <c r="B28" i="1"/>
  <c r="B29" i="1"/>
  <c r="B30" i="1"/>
  <c r="B31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D15" i="1"/>
  <c r="C15" i="1"/>
  <c r="D14" i="1"/>
  <c r="C14" i="1"/>
  <c r="D13" i="1"/>
  <c r="C13" i="1"/>
  <c r="D12" i="1"/>
  <c r="C12" i="1"/>
  <c r="D11" i="1"/>
  <c r="C11" i="1"/>
  <c r="D10" i="1"/>
  <c r="C10" i="1"/>
  <c r="E14" i="1" l="1"/>
  <c r="E10" i="1"/>
  <c r="E12" i="1"/>
  <c r="E13" i="1"/>
  <c r="E11" i="1"/>
  <c r="E15" i="1"/>
</calcChain>
</file>

<file path=xl/sharedStrings.xml><?xml version="1.0" encoding="utf-8"?>
<sst xmlns="http://schemas.openxmlformats.org/spreadsheetml/2006/main" count="254" uniqueCount="82">
  <si>
    <t xml:space="preserve">CODIGO </t>
  </si>
  <si>
    <t>ARTICULO</t>
  </si>
  <si>
    <t>ENTRADAS</t>
  </si>
  <si>
    <t>SALIDAS</t>
  </si>
  <si>
    <t xml:space="preserve">RESTANTE </t>
  </si>
  <si>
    <t>CODIGO</t>
  </si>
  <si>
    <t>FECHA</t>
  </si>
  <si>
    <t>CANTIDAD</t>
  </si>
  <si>
    <t>RECIBIO</t>
  </si>
  <si>
    <t>APA25</t>
  </si>
  <si>
    <t>ALIMENTO PARA PERRO ADULTO 25 KG</t>
  </si>
  <si>
    <t>JAULAS CLINICA V</t>
  </si>
  <si>
    <t>APA22</t>
  </si>
  <si>
    <t>ALIMENTO PARA PERRO ADULTO 22 KG</t>
  </si>
  <si>
    <t>APA15</t>
  </si>
  <si>
    <t>ALIMENTO PARA PERRO ADULTO 15KG</t>
  </si>
  <si>
    <t>APG15</t>
  </si>
  <si>
    <t>APC15</t>
  </si>
  <si>
    <t>ALIMENTO PARA PERRO CACHORRO 15 KG</t>
  </si>
  <si>
    <t>ALIMENTO PARA GATO 15 KG</t>
  </si>
  <si>
    <t>APC10</t>
  </si>
  <si>
    <t>ALIMENTO PARA CACHORRO 10 KG</t>
  </si>
  <si>
    <t>IGNACIO</t>
  </si>
  <si>
    <t>ALCALDIA</t>
  </si>
  <si>
    <t>SAN PABLO OZTOTEPEC</t>
  </si>
  <si>
    <t>JAULAS</t>
  </si>
  <si>
    <t>05 de enero</t>
  </si>
  <si>
    <t>16 de febrero</t>
  </si>
  <si>
    <t>27 de marzo</t>
  </si>
  <si>
    <t>16 de mayo</t>
  </si>
  <si>
    <t>02 de enero</t>
  </si>
  <si>
    <t>06 de enero</t>
  </si>
  <si>
    <t>14 de enero</t>
  </si>
  <si>
    <t>19 de enero</t>
  </si>
  <si>
    <t>21 de enero</t>
  </si>
  <si>
    <t>28 de enero</t>
  </si>
  <si>
    <t>02 de febrero</t>
  </si>
  <si>
    <t>06 de febrero</t>
  </si>
  <si>
    <t>13 de febrero</t>
  </si>
  <si>
    <t>20 de febrero</t>
  </si>
  <si>
    <t>23 de febrero</t>
  </si>
  <si>
    <t>26 de febrero</t>
  </si>
  <si>
    <t>01 de marzo</t>
  </si>
  <si>
    <t>03 de marzo</t>
  </si>
  <si>
    <t>07 de marzo</t>
  </si>
  <si>
    <t>10 de marzo</t>
  </si>
  <si>
    <t>14 de marzo</t>
  </si>
  <si>
    <t>17 de marzo</t>
  </si>
  <si>
    <t>21 de marzo</t>
  </si>
  <si>
    <t>25 de marzo</t>
  </si>
  <si>
    <t>29 de marzo</t>
  </si>
  <si>
    <t>03 de abril</t>
  </si>
  <si>
    <t>07 de abril</t>
  </si>
  <si>
    <t>11 de abril</t>
  </si>
  <si>
    <t>15 de abril</t>
  </si>
  <si>
    <t>19 de abril</t>
  </si>
  <si>
    <t>23 de abril</t>
  </si>
  <si>
    <t>01 de mayo</t>
  </si>
  <si>
    <t>05 de mayo</t>
  </si>
  <si>
    <t>09 de mayo</t>
  </si>
  <si>
    <t>13 de mayo</t>
  </si>
  <si>
    <t>19 de mayo</t>
  </si>
  <si>
    <t>22 de mayo</t>
  </si>
  <si>
    <t>26 de mayo</t>
  </si>
  <si>
    <t>30 de mayo</t>
  </si>
  <si>
    <t>03 de junio</t>
  </si>
  <si>
    <t>06 de junio</t>
  </si>
  <si>
    <t>09 de junio</t>
  </si>
  <si>
    <t>12 de junio</t>
  </si>
  <si>
    <t>15 de junio</t>
  </si>
  <si>
    <t>18 de junio</t>
  </si>
  <si>
    <t>21 de junio</t>
  </si>
  <si>
    <t>24 de junio</t>
  </si>
  <si>
    <t>27 de junio</t>
  </si>
  <si>
    <t>30 de junio</t>
  </si>
  <si>
    <t>MVZ OBED</t>
  </si>
  <si>
    <t>03 de julio</t>
  </si>
  <si>
    <t xml:space="preserve">JAULAS </t>
  </si>
  <si>
    <t>EVENTO CON CARLOS ESQUIBEL</t>
  </si>
  <si>
    <t xml:space="preserve">ALCALDIA </t>
  </si>
  <si>
    <t>MVZ. OBED</t>
  </si>
  <si>
    <t>C. JESUS VALERO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</si>
</sst>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theme="1"/>
      <name val="Arial Rounded MT Bold"/>
      <family val="2"/>
    </font>
    <font>
      <sz val="24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0" fillId="0" borderId="0" xfId="0" applyAlignment="1">
      <alignment horizontal="center"/>
    </xf>
    <xf numFmtId="15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/>
    </xf>
  </cellXfs>
  <cellStyles count="1">
    <cellStyle name="Normal" xfId="0" builtinId="0"/>
  </cellStyles>
  <dxfs count="17"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Rounded MT Bold"/>
        <scheme val="none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Rounded MT Bold"/>
        <scheme val="none"/>
      </font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Rounded MT Bold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3</xdr:row>
      <xdr:rowOff>38100</xdr:rowOff>
    </xdr:from>
    <xdr:to>
      <xdr:col>4</xdr:col>
      <xdr:colOff>638175</xdr:colOff>
      <xdr:row>7</xdr:row>
      <xdr:rowOff>133350</xdr:rowOff>
    </xdr:to>
    <xdr:sp macro="" textlink="">
      <xdr:nvSpPr>
        <xdr:cNvPr id="2" name="Cinta hacia arrib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61924" y="609600"/>
          <a:ext cx="6572251" cy="857250"/>
        </a:xfrm>
        <a:prstGeom prst="ribbon2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effectLst>
          <a:glow rad="2286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x-none" sz="2000">
              <a:solidFill>
                <a:schemeClr val="tx1"/>
              </a:solidFill>
              <a:effectLst>
                <a:glow rad="228600">
                  <a:schemeClr val="accent6">
                    <a:satMod val="175000"/>
                    <a:alpha val="40000"/>
                  </a:schemeClr>
                </a:glow>
              </a:effectLst>
              <a:latin typeface="Arial Rounded MT Bold" panose="020F0704030504030204" pitchFamily="34" charset="0"/>
            </a:rPr>
            <a:t>ALIMENTO</a:t>
          </a:r>
        </a:p>
      </xdr:txBody>
    </xdr:sp>
    <xdr:clientData/>
  </xdr:twoCellAnchor>
  <xdr:twoCellAnchor>
    <xdr:from>
      <xdr:col>0</xdr:col>
      <xdr:colOff>161925</xdr:colOff>
      <xdr:row>17</xdr:row>
      <xdr:rowOff>38100</xdr:rowOff>
    </xdr:from>
    <xdr:to>
      <xdr:col>4</xdr:col>
      <xdr:colOff>638176</xdr:colOff>
      <xdr:row>21</xdr:row>
      <xdr:rowOff>133350</xdr:rowOff>
    </xdr:to>
    <xdr:sp macro="" textlink="">
      <xdr:nvSpPr>
        <xdr:cNvPr id="3" name="Cinta hacia arrib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7867650" y="609600"/>
          <a:ext cx="6210301" cy="857250"/>
        </a:xfrm>
        <a:prstGeom prst="ribbon2">
          <a:avLst/>
        </a:prstGeom>
        <a:gradFill flip="none" rotWithShape="1">
          <a:gsLst>
            <a:gs pos="0">
              <a:schemeClr val="accent6">
                <a:tint val="66000"/>
                <a:satMod val="160000"/>
              </a:schemeClr>
            </a:gs>
            <a:gs pos="50000">
              <a:schemeClr val="accent6">
                <a:tint val="44500"/>
                <a:satMod val="160000"/>
              </a:schemeClr>
            </a:gs>
            <a:gs pos="100000">
              <a:schemeClr val="accent6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effectLst>
          <a:glow rad="228600">
            <a:schemeClr val="accent5">
              <a:satMod val="175000"/>
              <a:alpha val="40000"/>
            </a:schemeClr>
          </a:glo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x-none" sz="2000">
              <a:solidFill>
                <a:schemeClr val="tx1"/>
              </a:solidFill>
              <a:effectLst>
                <a:glow rad="228600">
                  <a:schemeClr val="accent5">
                    <a:satMod val="175000"/>
                    <a:alpha val="40000"/>
                  </a:schemeClr>
                </a:glow>
              </a:effectLst>
              <a:latin typeface="Arial Rounded MT Bold" panose="020F0704030504030204" pitchFamily="34" charset="0"/>
            </a:rPr>
            <a:t>ENTRADAS</a:t>
          </a:r>
        </a:p>
      </xdr:txBody>
    </xdr:sp>
    <xdr:clientData/>
  </xdr:twoCellAnchor>
  <xdr:twoCellAnchor>
    <xdr:from>
      <xdr:col>0</xdr:col>
      <xdr:colOff>95250</xdr:colOff>
      <xdr:row>33</xdr:row>
      <xdr:rowOff>47625</xdr:rowOff>
    </xdr:from>
    <xdr:to>
      <xdr:col>4</xdr:col>
      <xdr:colOff>571501</xdr:colOff>
      <xdr:row>37</xdr:row>
      <xdr:rowOff>142875</xdr:rowOff>
    </xdr:to>
    <xdr:sp macro="" textlink="">
      <xdr:nvSpPr>
        <xdr:cNvPr id="4" name="Cinta hacia arrib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5030450" y="619125"/>
          <a:ext cx="6296026" cy="857250"/>
        </a:xfrm>
        <a:prstGeom prst="ribbon2">
          <a:avLst/>
        </a:prstGeom>
        <a:gradFill flip="none" rotWithShape="1">
          <a:gsLst>
            <a:gs pos="0">
              <a:schemeClr val="accent4">
                <a:tint val="66000"/>
                <a:satMod val="160000"/>
              </a:schemeClr>
            </a:gs>
            <a:gs pos="50000">
              <a:schemeClr val="accent4">
                <a:tint val="44500"/>
                <a:satMod val="160000"/>
              </a:schemeClr>
            </a:gs>
            <a:gs pos="100000">
              <a:schemeClr val="accent4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effectLst>
          <a:glow rad="2286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x-none" sz="2000">
              <a:solidFill>
                <a:schemeClr val="tx1"/>
              </a:soli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</a:effectLst>
              <a:latin typeface="Arial Rounded MT Bold" panose="020F0704030504030204" pitchFamily="34" charset="0"/>
            </a:rPr>
            <a:t>SALIDAS</a:t>
          </a:r>
        </a:p>
      </xdr:txBody>
    </xdr:sp>
    <xdr:clientData/>
  </xdr:twoCellAnchor>
  <xdr:twoCellAnchor editAs="oneCell">
    <xdr:from>
      <xdr:col>0</xdr:col>
      <xdr:colOff>755650</xdr:colOff>
      <xdr:row>118</xdr:row>
      <xdr:rowOff>19050</xdr:rowOff>
    </xdr:from>
    <xdr:to>
      <xdr:col>3</xdr:col>
      <xdr:colOff>654050</xdr:colOff>
      <xdr:row>151</xdr:row>
      <xdr:rowOff>107950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AFAE01F-6A65-4681-B907-8C98A6C2A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68" b="14070"/>
        <a:stretch/>
      </xdr:blipFill>
      <xdr:spPr>
        <a:xfrm>
          <a:off x="755650" y="22307550"/>
          <a:ext cx="4918075" cy="6375400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154</xdr:row>
      <xdr:rowOff>139700</xdr:rowOff>
    </xdr:from>
    <xdr:to>
      <xdr:col>3</xdr:col>
      <xdr:colOff>584200</xdr:colOff>
      <xdr:row>188</xdr:row>
      <xdr:rowOff>38100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5ABE6F6-8B96-4BA2-8B08-0A2715052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4898" b="2534"/>
        <a:stretch/>
      </xdr:blipFill>
      <xdr:spPr>
        <a:xfrm>
          <a:off x="723900" y="16141700"/>
          <a:ext cx="4879975" cy="6375400"/>
        </a:xfrm>
        <a:prstGeom prst="rect">
          <a:avLst/>
        </a:prstGeom>
      </xdr:spPr>
    </xdr:pic>
    <xdr:clientData/>
  </xdr:twoCellAnchor>
  <xdr:twoCellAnchor editAs="oneCell">
    <xdr:from>
      <xdr:col>0</xdr:col>
      <xdr:colOff>660400</xdr:colOff>
      <xdr:row>189</xdr:row>
      <xdr:rowOff>25400</xdr:rowOff>
    </xdr:from>
    <xdr:to>
      <xdr:col>3</xdr:col>
      <xdr:colOff>596900</xdr:colOff>
      <xdr:row>222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81A820A-EB8B-4464-89AC-6B6BFBE9A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6286" r="5046"/>
        <a:stretch/>
      </xdr:blipFill>
      <xdr:spPr>
        <a:xfrm>
          <a:off x="660400" y="22694900"/>
          <a:ext cx="4956175" cy="6375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223</xdr:row>
      <xdr:rowOff>114300</xdr:rowOff>
    </xdr:from>
    <xdr:to>
      <xdr:col>3</xdr:col>
      <xdr:colOff>609600</xdr:colOff>
      <xdr:row>257</xdr:row>
      <xdr:rowOff>12700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84F27B2-3A43-4E31-BB72-67B57B7420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3382" r="7416" b="5312"/>
        <a:stretch/>
      </xdr:blipFill>
      <xdr:spPr>
        <a:xfrm>
          <a:off x="635000" y="29260800"/>
          <a:ext cx="4994275" cy="6375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ulio/Informaci&#243;n%202023%20trabajando/Cl&#237;nica%20Veterinaria/ALIMEN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MENTO "/>
    </sheetNames>
    <sheetDataSet>
      <sheetData sheetId="0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ALIMENTO" displayName="ALIMENTO" ref="A9:E15" totalsRowShown="0" headerRowDxfId="16">
  <tableColumns count="5">
    <tableColumn id="1" xr3:uid="{00000000-0010-0000-0000-000001000000}" name="CODIGO " dataDxfId="15"/>
    <tableColumn id="2" xr3:uid="{00000000-0010-0000-0000-000002000000}" name="ARTICULO"/>
    <tableColumn id="3" xr3:uid="{00000000-0010-0000-0000-000003000000}" name="ENTRADAS" dataDxfId="14">
      <calculatedColumnFormula>SUMIF(Tabla15[CODIGO],ALIMENTO[[#This Row],[CODIGO ]],Tabla15[CANTIDAD])</calculatedColumnFormula>
    </tableColumn>
    <tableColumn id="4" xr3:uid="{00000000-0010-0000-0000-000004000000}" name="SALIDAS" dataDxfId="13">
      <calculatedColumnFormula>SUMIF(Tabla16[CODIGO],ALIMENTO[[#This Row],[CODIGO ]],Tabla16[CANTIDAD])</calculatedColumnFormula>
    </tableColumn>
    <tableColumn id="5" xr3:uid="{00000000-0010-0000-0000-000005000000}" name="RESTANTE " dataDxfId="12">
      <calculatedColumnFormula>ALIMENTO[[#This Row],[ENTRADAS]]-ALIMENTO[[#This Row],[SALIDAS]]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15" displayName="Tabla15" ref="A23:E31" totalsRowShown="0" headerRowDxfId="11">
  <tableColumns count="5">
    <tableColumn id="1" xr3:uid="{00000000-0010-0000-0100-000001000000}" name="CODIGO" dataDxfId="10"/>
    <tableColumn id="2" xr3:uid="{00000000-0010-0000-0100-000002000000}" name="ARTICULO" dataDxfId="0">
      <calculatedColumnFormula>IFERROR(VLOOKUP([1]!Tabla15[[#This Row],[CODIGO]],[1]!ALIMENTO[#Data],2,FALSE),"NO EXISTE")</calculatedColumnFormula>
    </tableColumn>
    <tableColumn id="3" xr3:uid="{00000000-0010-0000-0100-000003000000}" name="FECHA" dataDxfId="9"/>
    <tableColumn id="4" xr3:uid="{00000000-0010-0000-0100-000004000000}" name="CANTIDAD" dataDxfId="8"/>
    <tableColumn id="5" xr3:uid="{00000000-0010-0000-0100-000005000000}" name="RECIBIO" dataDxfId="7"/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16" displayName="Tabla16" ref="A39:E117" totalsRowShown="0" headerRowDxfId="6">
  <tableColumns count="5">
    <tableColumn id="1" xr3:uid="{00000000-0010-0000-0200-000001000000}" name="CODIGO" dataDxfId="5"/>
    <tableColumn id="2" xr3:uid="{00000000-0010-0000-0200-000002000000}" name="ARTICULO" dataDxfId="1">
      <calculatedColumnFormula>IFERROR(VLOOKUP([1]!Tabla16[[#This Row],[CODIGO]],[1]!ALIMENTO[#Data],2,FALSE),"NO EXISTE")</calculatedColumnFormula>
    </tableColumn>
    <tableColumn id="3" xr3:uid="{00000000-0010-0000-0200-000003000000}" name="FECHA" dataDxfId="4"/>
    <tableColumn id="4" xr3:uid="{00000000-0010-0000-0200-000004000000}" name="CANTIDAD" dataDxfId="3"/>
    <tableColumn id="5" xr3:uid="{00000000-0010-0000-0200-000005000000}" name="RECIBIO" dataDxfId="2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Q117"/>
  <sheetViews>
    <sheetView tabSelected="1" topLeftCell="A91" workbookViewId="0">
      <selection activeCell="H105" sqref="H105"/>
    </sheetView>
  </sheetViews>
  <sheetFormatPr baseColWidth="10" defaultRowHeight="15" x14ac:dyDescent="0.25"/>
  <cols>
    <col min="1" max="1" width="15.140625" style="3" customWidth="1"/>
    <col min="2" max="2" width="41.5703125" customWidth="1"/>
    <col min="3" max="3" width="18.5703125" style="3" customWidth="1"/>
    <col min="4" max="4" width="16.140625" style="3" customWidth="1"/>
    <col min="5" max="5" width="18.42578125" style="3" customWidth="1"/>
    <col min="6" max="6" width="5.7109375" customWidth="1"/>
    <col min="7" max="7" width="13.7109375" style="3" customWidth="1"/>
    <col min="8" max="8" width="43.140625" customWidth="1"/>
    <col min="9" max="9" width="13.42578125" style="3" customWidth="1"/>
    <col min="10" max="10" width="15.7109375" style="3" customWidth="1"/>
    <col min="11" max="11" width="16.7109375" style="3" customWidth="1"/>
    <col min="12" max="12" width="5.7109375" customWidth="1"/>
    <col min="13" max="13" width="13" style="3" customWidth="1"/>
    <col min="14" max="14" width="42.7109375" customWidth="1"/>
    <col min="15" max="15" width="13.7109375" style="3" customWidth="1"/>
    <col min="16" max="16" width="17.85546875" style="3" customWidth="1"/>
    <col min="17" max="17" width="24.85546875" style="3" customWidth="1"/>
  </cols>
  <sheetData>
    <row r="2" spans="1:12" ht="30" x14ac:dyDescent="0.4">
      <c r="A2" s="6">
        <v>2023</v>
      </c>
      <c r="B2" s="6"/>
      <c r="C2" s="6"/>
      <c r="D2" s="6"/>
      <c r="E2" s="6"/>
    </row>
    <row r="9" spans="1:12" x14ac:dyDescent="0.25">
      <c r="A9" s="1" t="s">
        <v>0</v>
      </c>
      <c r="B9" s="2" t="s">
        <v>1</v>
      </c>
      <c r="C9" s="1" t="s">
        <v>2</v>
      </c>
      <c r="D9" s="1" t="s">
        <v>3</v>
      </c>
      <c r="E9" s="1" t="s">
        <v>4</v>
      </c>
      <c r="F9" s="2"/>
      <c r="L9" s="2"/>
    </row>
    <row r="10" spans="1:12" x14ac:dyDescent="0.25">
      <c r="A10" s="3" t="s">
        <v>9</v>
      </c>
      <c r="B10" t="s">
        <v>10</v>
      </c>
      <c r="C10" s="3">
        <f>SUMIF(Tabla15[CODIGO],ALIMENTO[[#This Row],[CODIGO ]],Tabla15[CANTIDAD])</f>
        <v>79</v>
      </c>
      <c r="D10" s="3">
        <f>SUMIF(Tabla16[CODIGO],ALIMENTO[[#This Row],[CODIGO ]],Tabla16[CANTIDAD])</f>
        <v>74</v>
      </c>
      <c r="E10" s="3">
        <f>ALIMENTO[[#This Row],[ENTRADAS]]-ALIMENTO[[#This Row],[SALIDAS]]</f>
        <v>5</v>
      </c>
    </row>
    <row r="11" spans="1:12" x14ac:dyDescent="0.25">
      <c r="A11" s="3" t="s">
        <v>12</v>
      </c>
      <c r="B11" t="s">
        <v>13</v>
      </c>
      <c r="C11" s="3">
        <f>SUMIF(Tabla15[CODIGO],ALIMENTO[[#This Row],[CODIGO ]],Tabla15[CANTIDAD])</f>
        <v>0</v>
      </c>
      <c r="D11" s="3">
        <f>SUMIF(Tabla16[CODIGO],ALIMENTO[[#This Row],[CODIGO ]],Tabla16[CANTIDAD])</f>
        <v>0</v>
      </c>
      <c r="E11" s="3">
        <f>ALIMENTO[[#This Row],[ENTRADAS]]-ALIMENTO[[#This Row],[SALIDAS]]</f>
        <v>0</v>
      </c>
    </row>
    <row r="12" spans="1:12" x14ac:dyDescent="0.25">
      <c r="A12" s="3" t="s">
        <v>14</v>
      </c>
      <c r="B12" t="s">
        <v>15</v>
      </c>
      <c r="C12" s="3">
        <f>SUMIF(Tabla15[CODIGO],ALIMENTO[[#This Row],[CODIGO ]],Tabla15[CANTIDAD])</f>
        <v>0</v>
      </c>
      <c r="D12" s="3">
        <f>SUMIF(Tabla16[CODIGO],ALIMENTO[[#This Row],[CODIGO ]],Tabla16[CANTIDAD])</f>
        <v>0</v>
      </c>
      <c r="E12" s="3">
        <f>ALIMENTO[[#This Row],[ENTRADAS]]-ALIMENTO[[#This Row],[SALIDAS]]</f>
        <v>0</v>
      </c>
    </row>
    <row r="13" spans="1:12" x14ac:dyDescent="0.25">
      <c r="A13" s="3" t="s">
        <v>17</v>
      </c>
      <c r="B13" t="s">
        <v>18</v>
      </c>
      <c r="C13" s="3">
        <f>SUMIF(Tabla15[CODIGO],ALIMENTO[[#This Row],[CODIGO ]],Tabla15[CANTIDAD])</f>
        <v>0</v>
      </c>
      <c r="D13" s="3">
        <f>SUMIF(Tabla16[CODIGO],ALIMENTO[[#This Row],[CODIGO ]],Tabla16[CANTIDAD])</f>
        <v>0</v>
      </c>
      <c r="E13" s="3">
        <f>ALIMENTO[[#This Row],[ENTRADAS]]-ALIMENTO[[#This Row],[SALIDAS]]</f>
        <v>0</v>
      </c>
    </row>
    <row r="14" spans="1:12" x14ac:dyDescent="0.25">
      <c r="A14" s="3" t="s">
        <v>16</v>
      </c>
      <c r="B14" t="s">
        <v>19</v>
      </c>
      <c r="C14" s="3">
        <f>SUMIF(Tabla15[CODIGO],ALIMENTO[[#This Row],[CODIGO ]],Tabla15[CANTIDAD])</f>
        <v>2</v>
      </c>
      <c r="D14" s="3">
        <f>SUMIF(Tabla16[CODIGO],ALIMENTO[[#This Row],[CODIGO ]],Tabla16[CANTIDAD])</f>
        <v>0</v>
      </c>
      <c r="E14" s="3">
        <f>ALIMENTO[[#This Row],[ENTRADAS]]-ALIMENTO[[#This Row],[SALIDAS]]</f>
        <v>2</v>
      </c>
    </row>
    <row r="15" spans="1:12" x14ac:dyDescent="0.25">
      <c r="A15" s="3" t="s">
        <v>20</v>
      </c>
      <c r="B15" t="s">
        <v>21</v>
      </c>
      <c r="C15" s="3">
        <f>SUMIF(Tabla15[CODIGO],ALIMENTO[[#This Row],[CODIGO ]],Tabla15[CANTIDAD])</f>
        <v>5</v>
      </c>
      <c r="D15" s="3">
        <f>SUMIF(Tabla16[CODIGO],ALIMENTO[[#This Row],[CODIGO ]],Tabla16[CANTIDAD])</f>
        <v>5</v>
      </c>
      <c r="E15" s="3">
        <f>ALIMENTO[[#This Row],[ENTRADAS]]-ALIMENTO[[#This Row],[SALIDAS]]</f>
        <v>0</v>
      </c>
    </row>
    <row r="23" spans="1:5" x14ac:dyDescent="0.25">
      <c r="A23" s="1" t="s">
        <v>5</v>
      </c>
      <c r="B23" s="2" t="s">
        <v>1</v>
      </c>
      <c r="C23" s="1" t="s">
        <v>6</v>
      </c>
      <c r="D23" s="1" t="s">
        <v>7</v>
      </c>
      <c r="E23" s="1" t="s">
        <v>8</v>
      </c>
    </row>
    <row r="24" spans="1:5" x14ac:dyDescent="0.25">
      <c r="A24" s="3" t="s">
        <v>9</v>
      </c>
      <c r="B24" t="str">
        <f>IFERROR(VLOOKUP([1]!Tabla15[[#This Row],[CODIGO]],[1]!ALIMENTO[#Data],2,FALSE),"NO EXISTE")</f>
        <v>NO EXISTE</v>
      </c>
      <c r="C24" s="4" t="s">
        <v>26</v>
      </c>
      <c r="D24" s="3">
        <v>10</v>
      </c>
      <c r="E24" s="3" t="s">
        <v>75</v>
      </c>
    </row>
    <row r="25" spans="1:5" x14ac:dyDescent="0.25">
      <c r="A25" s="3" t="s">
        <v>20</v>
      </c>
      <c r="B25" t="str">
        <f>IFERROR(VLOOKUP([1]!Tabla15[[#This Row],[CODIGO]],[1]!ALIMENTO[#Data],2,FALSE),"NO EXISTE")</f>
        <v>NO EXISTE</v>
      </c>
      <c r="C25" s="4" t="s">
        <v>27</v>
      </c>
      <c r="D25" s="3">
        <v>5</v>
      </c>
      <c r="E25" s="3" t="s">
        <v>75</v>
      </c>
    </row>
    <row r="26" spans="1:5" x14ac:dyDescent="0.25">
      <c r="A26" s="3" t="s">
        <v>9</v>
      </c>
      <c r="B26" t="str">
        <f>IFERROR(VLOOKUP([1]!Tabla15[[#This Row],[CODIGO]],[1]!ALIMENTO[#Data],2,FALSE),"NO EXISTE")</f>
        <v>NO EXISTE</v>
      </c>
      <c r="C26" s="4" t="s">
        <v>27</v>
      </c>
      <c r="D26" s="3">
        <v>9</v>
      </c>
      <c r="E26" s="3" t="s">
        <v>75</v>
      </c>
    </row>
    <row r="27" spans="1:5" x14ac:dyDescent="0.25">
      <c r="A27" s="3" t="s">
        <v>9</v>
      </c>
      <c r="B27" t="str">
        <f>IFERROR(VLOOKUP([1]!Tabla15[[#This Row],[CODIGO]],[1]!ALIMENTO[#Data],2,FALSE),"NO EXISTE")</f>
        <v>NO EXISTE</v>
      </c>
      <c r="C27" s="4" t="s">
        <v>28</v>
      </c>
      <c r="D27" s="3">
        <v>15</v>
      </c>
      <c r="E27" s="3" t="s">
        <v>22</v>
      </c>
    </row>
    <row r="28" spans="1:5" x14ac:dyDescent="0.25">
      <c r="A28" s="3" t="s">
        <v>9</v>
      </c>
      <c r="B28" t="str">
        <f>IFERROR(VLOOKUP([1]!Tabla15[[#This Row],[CODIGO]],[1]!ALIMENTO[#Data],2,FALSE),"NO EXISTE")</f>
        <v>NO EXISTE</v>
      </c>
      <c r="C28" s="4" t="s">
        <v>29</v>
      </c>
      <c r="D28" s="3">
        <v>15</v>
      </c>
      <c r="E28" s="3" t="s">
        <v>75</v>
      </c>
    </row>
    <row r="29" spans="1:5" x14ac:dyDescent="0.25">
      <c r="A29" s="3" t="s">
        <v>16</v>
      </c>
      <c r="B29" t="str">
        <f>IFERROR(VLOOKUP([1]!Tabla15[[#This Row],[CODIGO]],[1]!ALIMENTO[#Data],2,FALSE),"NO EXISTE")</f>
        <v>NO EXISTE</v>
      </c>
      <c r="C29" s="4" t="s">
        <v>29</v>
      </c>
      <c r="D29" s="3">
        <v>2</v>
      </c>
      <c r="E29" s="3" t="s">
        <v>75</v>
      </c>
    </row>
    <row r="30" spans="1:5" x14ac:dyDescent="0.25">
      <c r="A30" s="3" t="s">
        <v>9</v>
      </c>
      <c r="B30" t="str">
        <f>IFERROR(VLOOKUP([1]!Tabla15[[#This Row],[CODIGO]],[1]!ALIMENTO[#Data],2,FALSE),"NO EXISTE")</f>
        <v>NO EXISTE</v>
      </c>
      <c r="C30" s="4">
        <v>45126</v>
      </c>
      <c r="D30" s="3">
        <v>15</v>
      </c>
      <c r="E30" s="3" t="s">
        <v>80</v>
      </c>
    </row>
    <row r="31" spans="1:5" x14ac:dyDescent="0.25">
      <c r="A31" s="3" t="s">
        <v>9</v>
      </c>
      <c r="B31" t="str">
        <f>IFERROR(VLOOKUP([1]!Tabla15[[#This Row],[CODIGO]],[1]!ALIMENTO[#Data],2,FALSE),"NO EXISTE")</f>
        <v>NO EXISTE</v>
      </c>
      <c r="C31" s="4">
        <v>45170</v>
      </c>
      <c r="D31" s="3">
        <v>15</v>
      </c>
      <c r="E31" s="3" t="s">
        <v>81</v>
      </c>
    </row>
    <row r="39" spans="1:5" x14ac:dyDescent="0.25">
      <c r="A39" s="1" t="s">
        <v>5</v>
      </c>
      <c r="B39" s="2" t="s">
        <v>1</v>
      </c>
      <c r="C39" s="1" t="s">
        <v>6</v>
      </c>
      <c r="D39" s="1" t="s">
        <v>7</v>
      </c>
      <c r="E39" s="1" t="s">
        <v>8</v>
      </c>
    </row>
    <row r="40" spans="1:5" x14ac:dyDescent="0.25">
      <c r="A40" s="3" t="s">
        <v>9</v>
      </c>
      <c r="B40" t="str">
        <f>IFERROR(VLOOKUP([1]!Tabla16[[#This Row],[CODIGO]],[1]!ALIMENTO[#Data],2,FALSE),"NO EXISTE")</f>
        <v>ALIMENTO PARA PERRO ADULTO 25 KG</v>
      </c>
      <c r="C40" s="4" t="s">
        <v>30</v>
      </c>
      <c r="D40" s="3">
        <v>1</v>
      </c>
      <c r="E40" s="3" t="s">
        <v>23</v>
      </c>
    </row>
    <row r="41" spans="1:5" x14ac:dyDescent="0.25">
      <c r="A41" s="3" t="s">
        <v>9</v>
      </c>
      <c r="B41" t="str">
        <f>IFERROR(VLOOKUP([1]!Tabla16[[#This Row],[CODIGO]],[1]!ALIMENTO[#Data],2,FALSE),"NO EXISTE")</f>
        <v>ALIMENTO PARA PERRO ADULTO 15KG</v>
      </c>
      <c r="C41" s="4" t="s">
        <v>26</v>
      </c>
      <c r="D41" s="3">
        <v>1</v>
      </c>
      <c r="E41" s="3" t="s">
        <v>11</v>
      </c>
    </row>
    <row r="42" spans="1:5" x14ac:dyDescent="0.25">
      <c r="A42" s="3" t="s">
        <v>9</v>
      </c>
      <c r="B42" t="str">
        <f>IFERROR(VLOOKUP([1]!Tabla16[[#This Row],[CODIGO]],[1]!ALIMENTO[#Data],2,FALSE),"NO EXISTE")</f>
        <v>ALIMENTO PARA PERRO ADULTO 25 KG</v>
      </c>
      <c r="C42" s="4" t="s">
        <v>30</v>
      </c>
      <c r="D42" s="3">
        <v>1</v>
      </c>
      <c r="E42" s="3" t="s">
        <v>23</v>
      </c>
    </row>
    <row r="43" spans="1:5" x14ac:dyDescent="0.25">
      <c r="A43" s="3" t="s">
        <v>9</v>
      </c>
      <c r="B43" t="str">
        <f>IFERROR(VLOOKUP([1]!Tabla16[[#This Row],[CODIGO]],[1]!ALIMENTO[#Data],2,FALSE),"NO EXISTE")</f>
        <v>ALIMENTO PARA PERRO ADULTO 15KG</v>
      </c>
      <c r="C43" s="4" t="s">
        <v>31</v>
      </c>
      <c r="D43" s="3">
        <v>1</v>
      </c>
      <c r="E43" s="3" t="s">
        <v>24</v>
      </c>
    </row>
    <row r="44" spans="1:5" x14ac:dyDescent="0.25">
      <c r="A44" s="3" t="s">
        <v>9</v>
      </c>
      <c r="B44" t="str">
        <f>IFERROR(VLOOKUP([1]!Tabla16[[#This Row],[CODIGO]],[1]!ALIMENTO[#Data],2,FALSE),"NO EXISTE")</f>
        <v>ALIMENTO PARA PERRO ADULTO 25 KG</v>
      </c>
      <c r="C44" s="4" t="s">
        <v>32</v>
      </c>
      <c r="D44" s="3">
        <v>1</v>
      </c>
      <c r="E44" s="3" t="s">
        <v>11</v>
      </c>
    </row>
    <row r="45" spans="1:5" x14ac:dyDescent="0.25">
      <c r="A45" s="3" t="s">
        <v>9</v>
      </c>
      <c r="B45" t="str">
        <f>IFERROR(VLOOKUP([1]!Tabla16[[#This Row],[CODIGO]],[1]!ALIMENTO[#Data],2,FALSE),"NO EXISTE")</f>
        <v>ALIMENTO PARA PERRO ADULTO 15KG</v>
      </c>
      <c r="C45" s="4" t="s">
        <v>33</v>
      </c>
      <c r="D45" s="3">
        <v>1</v>
      </c>
      <c r="E45" s="3" t="s">
        <v>23</v>
      </c>
    </row>
    <row r="46" spans="1:5" x14ac:dyDescent="0.25">
      <c r="A46" s="3" t="s">
        <v>9</v>
      </c>
      <c r="B46" t="str">
        <f>IFERROR(VLOOKUP([1]!Tabla16[[#This Row],[CODIGO]],[1]!ALIMENTO[#Data],2,FALSE),"NO EXISTE")</f>
        <v>ALIMENTO PARA PERRO ADULTO 25 KG</v>
      </c>
      <c r="C46" s="4" t="s">
        <v>34</v>
      </c>
      <c r="D46" s="3">
        <v>1</v>
      </c>
      <c r="E46" s="3" t="s">
        <v>11</v>
      </c>
    </row>
    <row r="47" spans="1:5" x14ac:dyDescent="0.25">
      <c r="A47" s="3" t="s">
        <v>9</v>
      </c>
      <c r="B47" t="str">
        <f>IFERROR(VLOOKUP([1]!Tabla16[[#This Row],[CODIGO]],[1]!ALIMENTO[#Data],2,FALSE),"NO EXISTE")</f>
        <v>ALIMENTO PARA PERRO ADULTO 15KG</v>
      </c>
      <c r="C47" s="4" t="s">
        <v>35</v>
      </c>
      <c r="D47" s="3">
        <v>1</v>
      </c>
      <c r="E47" s="3" t="s">
        <v>11</v>
      </c>
    </row>
    <row r="48" spans="1:5" x14ac:dyDescent="0.25">
      <c r="A48" s="3" t="s">
        <v>9</v>
      </c>
      <c r="B48" t="str">
        <f>IFERROR(VLOOKUP([1]!Tabla16[[#This Row],[CODIGO]],[1]!ALIMENTO[#Data],2,FALSE),"NO EXISTE")</f>
        <v>ALIMENTO PARA PERRO ADULTO 25 KG</v>
      </c>
      <c r="C48" s="4" t="s">
        <v>36</v>
      </c>
      <c r="D48" s="3">
        <v>1</v>
      </c>
      <c r="E48" s="3" t="s">
        <v>23</v>
      </c>
    </row>
    <row r="49" spans="1:5" x14ac:dyDescent="0.25">
      <c r="A49" s="3" t="s">
        <v>9</v>
      </c>
      <c r="B49" t="str">
        <f>IFERROR(VLOOKUP([1]!Tabla16[[#This Row],[CODIGO]],[1]!ALIMENTO[#Data],2,FALSE),"NO EXISTE")</f>
        <v>ALIMENTO PARA PERRO ADULTO 15KG</v>
      </c>
      <c r="C49" s="4" t="s">
        <v>37</v>
      </c>
      <c r="D49" s="3">
        <v>1</v>
      </c>
      <c r="E49" s="3" t="s">
        <v>11</v>
      </c>
    </row>
    <row r="50" spans="1:5" x14ac:dyDescent="0.25">
      <c r="A50" s="3" t="s">
        <v>9</v>
      </c>
      <c r="B50" t="str">
        <f>IFERROR(VLOOKUP([1]!Tabla16[[#This Row],[CODIGO]],[1]!ALIMENTO[#Data],2,FALSE),"NO EXISTE")</f>
        <v>ALIMENTO PARA PERRO ADULTO 25 KG</v>
      </c>
      <c r="C50" s="5" t="s">
        <v>38</v>
      </c>
      <c r="D50" s="3">
        <v>1</v>
      </c>
      <c r="E50" s="3" t="s">
        <v>25</v>
      </c>
    </row>
    <row r="51" spans="1:5" x14ac:dyDescent="0.25">
      <c r="A51" s="3" t="s">
        <v>9</v>
      </c>
      <c r="B51" t="str">
        <f>IFERROR(VLOOKUP([1]!Tabla16[[#This Row],[CODIGO]],[1]!ALIMENTO[#Data],2,FALSE),"NO EXISTE")</f>
        <v>ALIMENTO PARA PERRO ADULTO 15KG</v>
      </c>
      <c r="C51" s="4" t="s">
        <v>39</v>
      </c>
      <c r="D51" s="3">
        <v>1</v>
      </c>
      <c r="E51" s="3" t="s">
        <v>25</v>
      </c>
    </row>
    <row r="52" spans="1:5" x14ac:dyDescent="0.25">
      <c r="A52" s="3" t="s">
        <v>20</v>
      </c>
      <c r="B52" t="str">
        <f>IFERROR(VLOOKUP([1]!Tabla16[[#This Row],[CODIGO]],[1]!ALIMENTO[#Data],2,FALSE),"NO EXISTE")</f>
        <v>ALIMENTO PARA PERRO ADULTO 25 KG</v>
      </c>
      <c r="C52" s="4" t="s">
        <v>40</v>
      </c>
      <c r="D52" s="3">
        <v>1</v>
      </c>
      <c r="E52" s="3" t="s">
        <v>25</v>
      </c>
    </row>
    <row r="53" spans="1:5" x14ac:dyDescent="0.25">
      <c r="A53" s="3" t="s">
        <v>9</v>
      </c>
      <c r="B53" t="str">
        <f>IFERROR(VLOOKUP([1]!Tabla16[[#This Row],[CODIGO]],[1]!ALIMENTO[#Data],2,FALSE),"NO EXISTE")</f>
        <v>ALIMENTO PARA PERRO ADULTO 15KG</v>
      </c>
      <c r="C53" s="4" t="s">
        <v>41</v>
      </c>
      <c r="D53" s="3">
        <v>1</v>
      </c>
      <c r="E53" s="3" t="s">
        <v>25</v>
      </c>
    </row>
    <row r="54" spans="1:5" x14ac:dyDescent="0.25">
      <c r="A54" s="3" t="s">
        <v>9</v>
      </c>
      <c r="B54" t="str">
        <f>IFERROR(VLOOKUP([1]!Tabla16[[#This Row],[CODIGO]],[1]!ALIMENTO[#Data],2,FALSE),"NO EXISTE")</f>
        <v>ALIMENTO PARA PERRO ADULTO 25 KG</v>
      </c>
      <c r="C54" s="4" t="s">
        <v>42</v>
      </c>
      <c r="D54" s="3">
        <v>1</v>
      </c>
      <c r="E54" s="3" t="s">
        <v>25</v>
      </c>
    </row>
    <row r="55" spans="1:5" x14ac:dyDescent="0.25">
      <c r="A55" s="3" t="s">
        <v>9</v>
      </c>
      <c r="B55" t="str">
        <f>IFERROR(VLOOKUP([1]!Tabla16[[#This Row],[CODIGO]],[1]!ALIMENTO[#Data],2,FALSE),"NO EXISTE")</f>
        <v>ALIMENTO PARA GATO 15 KG</v>
      </c>
      <c r="C55" s="4" t="s">
        <v>43</v>
      </c>
      <c r="D55" s="3">
        <v>1</v>
      </c>
      <c r="E55" s="3" t="s">
        <v>25</v>
      </c>
    </row>
    <row r="56" spans="1:5" x14ac:dyDescent="0.25">
      <c r="A56" s="3" t="s">
        <v>9</v>
      </c>
      <c r="B56" t="str">
        <f>IFERROR(VLOOKUP([1]!Tabla16[[#This Row],[CODIGO]],[1]!ALIMENTO[#Data],2,FALSE),"NO EXISTE")</f>
        <v>ALIMENTO PARA PERRO ADULTO 25 KG</v>
      </c>
      <c r="C56" s="4" t="s">
        <v>44</v>
      </c>
      <c r="D56" s="3">
        <v>1</v>
      </c>
      <c r="E56" s="3" t="s">
        <v>25</v>
      </c>
    </row>
    <row r="57" spans="1:5" x14ac:dyDescent="0.25">
      <c r="A57" s="3" t="s">
        <v>20</v>
      </c>
      <c r="B57" t="str">
        <f>IFERROR(VLOOKUP([1]!Tabla16[[#This Row],[CODIGO]],[1]!ALIMENTO[#Data],2,FALSE),"NO EXISTE")</f>
        <v>ALIMENTO PARA GATO 15 KG</v>
      </c>
      <c r="C57" s="4" t="s">
        <v>45</v>
      </c>
      <c r="D57" s="3">
        <v>1</v>
      </c>
      <c r="E57" s="3" t="s">
        <v>25</v>
      </c>
    </row>
    <row r="58" spans="1:5" x14ac:dyDescent="0.25">
      <c r="A58" s="3" t="s">
        <v>9</v>
      </c>
      <c r="B58" t="str">
        <f>IFERROR(VLOOKUP([1]!Tabla16[[#This Row],[CODIGO]],[1]!ALIMENTO[#Data],2,FALSE),"NO EXISTE")</f>
        <v>ALIMENTO PARA PERRO ADULTO 25 KG</v>
      </c>
      <c r="C58" s="4" t="s">
        <v>46</v>
      </c>
      <c r="D58" s="3">
        <v>1</v>
      </c>
      <c r="E58" s="3" t="s">
        <v>25</v>
      </c>
    </row>
    <row r="59" spans="1:5" x14ac:dyDescent="0.25">
      <c r="A59" s="3" t="s">
        <v>9</v>
      </c>
      <c r="B59" t="str">
        <f>IFERROR(VLOOKUP([1]!Tabla16[[#This Row],[CODIGO]],[1]!ALIMENTO[#Data],2,FALSE),"NO EXISTE")</f>
        <v>ALIMENTO PARA PERRO ADULTO 25 KG</v>
      </c>
      <c r="C59" s="4" t="s">
        <v>47</v>
      </c>
      <c r="D59" s="3">
        <v>1</v>
      </c>
      <c r="E59" s="3" t="s">
        <v>25</v>
      </c>
    </row>
    <row r="60" spans="1:5" x14ac:dyDescent="0.25">
      <c r="A60" s="3" t="s">
        <v>20</v>
      </c>
      <c r="B60" t="str">
        <f>IFERROR(VLOOKUP([1]!Tabla16[[#This Row],[CODIGO]],[1]!ALIMENTO[#Data],2,FALSE),"NO EXISTE")</f>
        <v>ALIMENTO PARA PERRO ADULTO 25 KG</v>
      </c>
      <c r="C60" s="4" t="s">
        <v>48</v>
      </c>
      <c r="D60" s="3">
        <v>1</v>
      </c>
      <c r="E60" s="3" t="s">
        <v>25</v>
      </c>
    </row>
    <row r="61" spans="1:5" x14ac:dyDescent="0.25">
      <c r="A61" s="3" t="s">
        <v>9</v>
      </c>
      <c r="B61" t="str">
        <f>IFERROR(VLOOKUP([1]!Tabla16[[#This Row],[CODIGO]],[1]!ALIMENTO[#Data],2,FALSE),"NO EXISTE")</f>
        <v>ALIMENTO PARA PERRO ADULTO 25 KG</v>
      </c>
      <c r="C61" s="4" t="s">
        <v>49</v>
      </c>
      <c r="D61" s="3">
        <v>1</v>
      </c>
      <c r="E61" s="3" t="s">
        <v>25</v>
      </c>
    </row>
    <row r="62" spans="1:5" x14ac:dyDescent="0.25">
      <c r="A62" s="3" t="s">
        <v>9</v>
      </c>
      <c r="B62" t="str">
        <f>IFERROR(VLOOKUP([1]!Tabla16[[#This Row],[CODIGO]],[1]!ALIMENTO[#Data],2,FALSE),"NO EXISTE")</f>
        <v>ALIMENTO PARA PERRO ADULTO 25 KG</v>
      </c>
      <c r="C62" s="4" t="s">
        <v>50</v>
      </c>
      <c r="D62" s="3">
        <v>1</v>
      </c>
      <c r="E62" s="3" t="s">
        <v>25</v>
      </c>
    </row>
    <row r="63" spans="1:5" x14ac:dyDescent="0.25">
      <c r="A63" s="3" t="s">
        <v>20</v>
      </c>
      <c r="B63" t="str">
        <f>IFERROR(VLOOKUP([1]!Tabla16[[#This Row],[CODIGO]],[1]!ALIMENTO[#Data],2,FALSE),"NO EXISTE")</f>
        <v>ALIMENTO PARA PERRO ADULTO 25 KG</v>
      </c>
      <c r="C63" s="4" t="s">
        <v>51</v>
      </c>
      <c r="D63" s="3">
        <v>1</v>
      </c>
      <c r="E63" s="3" t="s">
        <v>25</v>
      </c>
    </row>
    <row r="64" spans="1:5" x14ac:dyDescent="0.25">
      <c r="A64" s="3" t="s">
        <v>9</v>
      </c>
      <c r="B64" t="str">
        <f>IFERROR(VLOOKUP([1]!Tabla16[[#This Row],[CODIGO]],[1]!ALIMENTO[#Data],2,FALSE),"NO EXISTE")</f>
        <v>ALIMENTO PARA PERRO ADULTO 25 KG</v>
      </c>
      <c r="C64" s="4" t="s">
        <v>52</v>
      </c>
      <c r="D64" s="3">
        <v>1</v>
      </c>
      <c r="E64" s="3" t="s">
        <v>25</v>
      </c>
    </row>
    <row r="65" spans="1:5" x14ac:dyDescent="0.25">
      <c r="A65" s="3" t="s">
        <v>20</v>
      </c>
      <c r="B65" t="str">
        <f>IFERROR(VLOOKUP([1]!Tabla16[[#This Row],[CODIGO]],[1]!ALIMENTO[#Data],2,FALSE),"NO EXISTE")</f>
        <v>ALIMENTO PARA PERRO ADULTO 25 KG</v>
      </c>
      <c r="C65" s="4" t="s">
        <v>53</v>
      </c>
      <c r="D65" s="3">
        <v>1</v>
      </c>
      <c r="E65" s="3" t="s">
        <v>25</v>
      </c>
    </row>
    <row r="66" spans="1:5" x14ac:dyDescent="0.25">
      <c r="A66" s="3" t="s">
        <v>9</v>
      </c>
      <c r="B66" t="str">
        <f>IFERROR(VLOOKUP([1]!Tabla16[[#This Row],[CODIGO]],[1]!ALIMENTO[#Data],2,FALSE),"NO EXISTE")</f>
        <v>ALIMENTO PARA PERRO ADULTO 25 KG</v>
      </c>
      <c r="C66" s="4" t="s">
        <v>54</v>
      </c>
      <c r="D66" s="3">
        <v>1</v>
      </c>
      <c r="E66" s="3" t="s">
        <v>25</v>
      </c>
    </row>
    <row r="67" spans="1:5" x14ac:dyDescent="0.25">
      <c r="A67" s="3" t="s">
        <v>9</v>
      </c>
      <c r="B67" t="str">
        <f>IFERROR(VLOOKUP([1]!Tabla16[[#This Row],[CODIGO]],[1]!ALIMENTO[#Data],2,FALSE),"NO EXISTE")</f>
        <v>ALIMENTO PARA PERRO ADULTO 25 KG</v>
      </c>
      <c r="C67" s="4" t="s">
        <v>55</v>
      </c>
      <c r="D67" s="3">
        <v>1</v>
      </c>
      <c r="E67" s="3" t="s">
        <v>25</v>
      </c>
    </row>
    <row r="68" spans="1:5" x14ac:dyDescent="0.25">
      <c r="A68" s="3" t="s">
        <v>9</v>
      </c>
      <c r="B68" t="str">
        <f>IFERROR(VLOOKUP([1]!Tabla16[[#This Row],[CODIGO]],[1]!ALIMENTO[#Data],2,FALSE),"NO EXISTE")</f>
        <v>ALIMENTO PARA PERRO ADULTO 22 KG</v>
      </c>
      <c r="C68" s="4" t="s">
        <v>56</v>
      </c>
      <c r="D68" s="3">
        <v>1</v>
      </c>
      <c r="E68" s="3" t="s">
        <v>25</v>
      </c>
    </row>
    <row r="69" spans="1:5" x14ac:dyDescent="0.25">
      <c r="A69" s="3" t="s">
        <v>9</v>
      </c>
      <c r="B69" t="str">
        <f>IFERROR(VLOOKUP([1]!Tabla16[[#This Row],[CODIGO]],[1]!ALIMENTO[#Data],2,FALSE),"NO EXISTE")</f>
        <v>ALIMENTO PARA PERRO ADULTO 22 KG</v>
      </c>
      <c r="C69" s="4">
        <v>45042</v>
      </c>
      <c r="D69" s="3">
        <v>1</v>
      </c>
      <c r="E69" s="3" t="s">
        <v>25</v>
      </c>
    </row>
    <row r="70" spans="1:5" x14ac:dyDescent="0.25">
      <c r="A70" s="3" t="s">
        <v>9</v>
      </c>
      <c r="B70" t="str">
        <f>IFERROR(VLOOKUP([1]!Tabla16[[#This Row],[CODIGO]],[1]!ALIMENTO[#Data],2,FALSE),"NO EXISTE")</f>
        <v>ALIMENTO PARA PERRO ADULTO 22 KG</v>
      </c>
      <c r="C70" s="4">
        <v>45045</v>
      </c>
      <c r="D70" s="3">
        <v>1</v>
      </c>
      <c r="E70" s="3" t="s">
        <v>25</v>
      </c>
    </row>
    <row r="71" spans="1:5" x14ac:dyDescent="0.25">
      <c r="A71" s="3" t="s">
        <v>9</v>
      </c>
      <c r="B71" t="str">
        <f>IFERROR(VLOOKUP([1]!Tabla16[[#This Row],[CODIGO]],[1]!ALIMENTO[#Data],2,FALSE),"NO EXISTE")</f>
        <v>ALIMENTO PARA PERRO ADULTO 22 KG</v>
      </c>
      <c r="C71" s="4" t="s">
        <v>57</v>
      </c>
      <c r="D71" s="3">
        <v>1</v>
      </c>
      <c r="E71" s="3" t="s">
        <v>25</v>
      </c>
    </row>
    <row r="72" spans="1:5" x14ac:dyDescent="0.25">
      <c r="A72" s="3" t="s">
        <v>9</v>
      </c>
      <c r="B72" t="str">
        <f>IFERROR(VLOOKUP([1]!Tabla16[[#This Row],[CODIGO]],[1]!ALIMENTO[#Data],2,FALSE),"NO EXISTE")</f>
        <v>ALIMENTO PARA PERRO ADULTO 22 KG</v>
      </c>
      <c r="C72" s="4" t="s">
        <v>58</v>
      </c>
      <c r="D72" s="3">
        <v>1</v>
      </c>
      <c r="E72" s="3" t="s">
        <v>25</v>
      </c>
    </row>
    <row r="73" spans="1:5" x14ac:dyDescent="0.25">
      <c r="A73" s="3" t="s">
        <v>9</v>
      </c>
      <c r="B73" t="str">
        <f>IFERROR(VLOOKUP([1]!Tabla16[[#This Row],[CODIGO]],[1]!ALIMENTO[#Data],2,FALSE),"NO EXISTE")</f>
        <v>ALIMENTO PARA PERRO ADULTO 22 KG</v>
      </c>
      <c r="C73" s="4" t="s">
        <v>59</v>
      </c>
      <c r="D73" s="3">
        <v>1</v>
      </c>
      <c r="E73" s="3" t="s">
        <v>25</v>
      </c>
    </row>
    <row r="74" spans="1:5" x14ac:dyDescent="0.25">
      <c r="A74" s="3" t="s">
        <v>9</v>
      </c>
      <c r="B74" t="str">
        <f>IFERROR(VLOOKUP([1]!Tabla16[[#This Row],[CODIGO]],[1]!ALIMENTO[#Data],2,FALSE),"NO EXISTE")</f>
        <v>ALIMENTO PARA PERRO ADULTO 22 KG</v>
      </c>
      <c r="C74" s="4" t="s">
        <v>60</v>
      </c>
      <c r="D74" s="3">
        <v>1</v>
      </c>
      <c r="E74" s="3" t="s">
        <v>25</v>
      </c>
    </row>
    <row r="75" spans="1:5" x14ac:dyDescent="0.25">
      <c r="A75" s="3" t="s">
        <v>9</v>
      </c>
      <c r="B75" t="str">
        <f>IFERROR(VLOOKUP([1]!Tabla16[[#This Row],[CODIGO]],[1]!ALIMENTO[#Data],2,FALSE),"NO EXISTE")</f>
        <v>ALIMENTO PARA PERRO ADULTO 22 KG</v>
      </c>
      <c r="C75" s="4" t="s">
        <v>29</v>
      </c>
      <c r="D75" s="3">
        <v>1</v>
      </c>
      <c r="E75" s="3" t="s">
        <v>25</v>
      </c>
    </row>
    <row r="76" spans="1:5" x14ac:dyDescent="0.25">
      <c r="A76" s="3" t="s">
        <v>9</v>
      </c>
      <c r="B76" t="str">
        <f>IFERROR(VLOOKUP([1]!Tabla16[[#This Row],[CODIGO]],[1]!ALIMENTO[#Data],2,FALSE),"NO EXISTE")</f>
        <v>ALIMENTO PARA PERRO ADULTO 22 KG</v>
      </c>
      <c r="C76" s="4" t="s">
        <v>61</v>
      </c>
      <c r="D76" s="3">
        <v>1</v>
      </c>
      <c r="E76" s="3" t="s">
        <v>25</v>
      </c>
    </row>
    <row r="77" spans="1:5" x14ac:dyDescent="0.25">
      <c r="A77" s="3" t="s">
        <v>9</v>
      </c>
      <c r="B77" t="str">
        <f>IFERROR(VLOOKUP([1]!Tabla16[[#This Row],[CODIGO]],[1]!ALIMENTO[#Data],2,FALSE),"NO EXISTE")</f>
        <v>ALIMENTO PARA PERRO ADULTO 22 KG</v>
      </c>
      <c r="C77" s="4" t="s">
        <v>62</v>
      </c>
      <c r="D77" s="3">
        <v>1</v>
      </c>
      <c r="E77" s="3" t="s">
        <v>25</v>
      </c>
    </row>
    <row r="78" spans="1:5" x14ac:dyDescent="0.25">
      <c r="A78" s="3" t="s">
        <v>9</v>
      </c>
      <c r="B78" t="str">
        <f>IFERROR(VLOOKUP([1]!Tabla16[[#This Row],[CODIGO]],[1]!ALIMENTO[#Data],2,FALSE),"NO EXISTE")</f>
        <v>ALIMENTO PARA PERRO ADULTO 22 KG</v>
      </c>
      <c r="C78" s="4" t="s">
        <v>63</v>
      </c>
      <c r="D78" s="3">
        <v>1</v>
      </c>
      <c r="E78" s="3" t="s">
        <v>25</v>
      </c>
    </row>
    <row r="79" spans="1:5" x14ac:dyDescent="0.25">
      <c r="A79" s="3" t="s">
        <v>9</v>
      </c>
      <c r="B79" t="str">
        <f>IFERROR(VLOOKUP([1]!Tabla16[[#This Row],[CODIGO]],[1]!ALIMENTO[#Data],2,FALSE),"NO EXISTE")</f>
        <v>ALIMENTO PARA PERRO ADULTO 22 KG</v>
      </c>
      <c r="C79" s="4" t="s">
        <v>64</v>
      </c>
      <c r="D79" s="3">
        <v>1</v>
      </c>
      <c r="E79" s="3" t="s">
        <v>25</v>
      </c>
    </row>
    <row r="80" spans="1:5" x14ac:dyDescent="0.25">
      <c r="A80" s="3" t="s">
        <v>9</v>
      </c>
      <c r="B80" t="str">
        <f>IFERROR(VLOOKUP([1]!Tabla16[[#This Row],[CODIGO]],[1]!ALIMENTO[#Data],2,FALSE),"NO EXISTE")</f>
        <v>ALIMENTO PARA PERRO ADULTO 25 KG</v>
      </c>
      <c r="C80" s="4" t="s">
        <v>65</v>
      </c>
      <c r="D80" s="3">
        <v>1</v>
      </c>
      <c r="E80" s="3" t="s">
        <v>25</v>
      </c>
    </row>
    <row r="81" spans="1:5" x14ac:dyDescent="0.25">
      <c r="A81" s="3" t="s">
        <v>9</v>
      </c>
      <c r="B81" t="str">
        <f>IFERROR(VLOOKUP([1]!Tabla16[[#This Row],[CODIGO]],[1]!ALIMENTO[#Data],2,FALSE),"NO EXISTE")</f>
        <v>ALIMENTO PARA PERRO ADULTO 25 KG</v>
      </c>
      <c r="C81" s="4" t="s">
        <v>66</v>
      </c>
      <c r="D81" s="3">
        <v>1</v>
      </c>
      <c r="E81" s="3" t="s">
        <v>25</v>
      </c>
    </row>
    <row r="82" spans="1:5" x14ac:dyDescent="0.25">
      <c r="A82" s="3" t="s">
        <v>9</v>
      </c>
      <c r="B82" t="str">
        <f>IFERROR(VLOOKUP([1]!Tabla16[[#This Row],[CODIGO]],[1]!ALIMENTO[#Data],2,FALSE),"NO EXISTE")</f>
        <v>ALIMENTO PARA PERRO ADULTO 25 KG</v>
      </c>
      <c r="C82" s="4" t="s">
        <v>67</v>
      </c>
      <c r="D82" s="3">
        <v>1</v>
      </c>
      <c r="E82" s="3" t="s">
        <v>25</v>
      </c>
    </row>
    <row r="83" spans="1:5" x14ac:dyDescent="0.25">
      <c r="A83" s="3" t="s">
        <v>9</v>
      </c>
      <c r="B83" t="str">
        <f>IFERROR(VLOOKUP([1]!Tabla16[[#This Row],[CODIGO]],[1]!ALIMENTO[#Data],2,FALSE),"NO EXISTE")</f>
        <v>ALIMENTO PARA PERRO ADULTO 25 KG</v>
      </c>
      <c r="C83" s="4" t="s">
        <v>68</v>
      </c>
      <c r="D83" s="3">
        <v>1</v>
      </c>
      <c r="E83" s="3" t="s">
        <v>25</v>
      </c>
    </row>
    <row r="84" spans="1:5" x14ac:dyDescent="0.25">
      <c r="A84" s="3" t="s">
        <v>9</v>
      </c>
      <c r="B84" t="str">
        <f>IFERROR(VLOOKUP([1]!Tabla16[[#This Row],[CODIGO]],[1]!ALIMENTO[#Data],2,FALSE),"NO EXISTE")</f>
        <v>ALIMENTO PARA PERRO ADULTO 25 KG</v>
      </c>
      <c r="C84" s="4" t="s">
        <v>69</v>
      </c>
      <c r="D84" s="3">
        <v>1</v>
      </c>
      <c r="E84" s="3" t="s">
        <v>25</v>
      </c>
    </row>
    <row r="85" spans="1:5" x14ac:dyDescent="0.25">
      <c r="A85" s="3" t="s">
        <v>9</v>
      </c>
      <c r="B85" t="str">
        <f>IFERROR(VLOOKUP([1]!Tabla16[[#This Row],[CODIGO]],[1]!ALIMENTO[#Data],2,FALSE),"NO EXISTE")</f>
        <v>ALIMENTO PARA PERRO ADULTO 25 KG</v>
      </c>
      <c r="C85" s="4" t="s">
        <v>70</v>
      </c>
      <c r="D85" s="3">
        <v>1</v>
      </c>
      <c r="E85" s="3" t="s">
        <v>25</v>
      </c>
    </row>
    <row r="86" spans="1:5" x14ac:dyDescent="0.25">
      <c r="A86" s="3" t="s">
        <v>9</v>
      </c>
      <c r="B86" t="str">
        <f>IFERROR(VLOOKUP([1]!Tabla16[[#This Row],[CODIGO]],[1]!ALIMENTO[#Data],2,FALSE),"NO EXISTE")</f>
        <v>ALIMENTO PARA PERRO ADULTO 25 KG</v>
      </c>
      <c r="C86" s="4" t="s">
        <v>71</v>
      </c>
      <c r="D86" s="3">
        <v>1</v>
      </c>
      <c r="E86" s="3" t="s">
        <v>25</v>
      </c>
    </row>
    <row r="87" spans="1:5" x14ac:dyDescent="0.25">
      <c r="A87" s="3" t="s">
        <v>9</v>
      </c>
      <c r="B87" t="str">
        <f>IFERROR(VLOOKUP([1]!Tabla16[[#This Row],[CODIGO]],[1]!ALIMENTO[#Data],2,FALSE),"NO EXISTE")</f>
        <v>ALIMENTO PARA PERRO ADULTO 25 KG</v>
      </c>
      <c r="C87" s="4" t="s">
        <v>72</v>
      </c>
      <c r="D87" s="3">
        <v>1</v>
      </c>
      <c r="E87" s="3" t="s">
        <v>25</v>
      </c>
    </row>
    <row r="88" spans="1:5" x14ac:dyDescent="0.25">
      <c r="A88" s="3" t="s">
        <v>9</v>
      </c>
      <c r="B88" t="str">
        <f>IFERROR(VLOOKUP([1]!Tabla16[[#This Row],[CODIGO]],[1]!ALIMENTO[#Data],2,FALSE),"NO EXISTE")</f>
        <v>ALIMENTO PARA PERRO ADULTO 25 KG</v>
      </c>
      <c r="C88" s="4" t="s">
        <v>73</v>
      </c>
      <c r="D88" s="3">
        <v>1</v>
      </c>
      <c r="E88" s="3" t="s">
        <v>25</v>
      </c>
    </row>
    <row r="89" spans="1:5" x14ac:dyDescent="0.25">
      <c r="A89" s="3" t="s">
        <v>9</v>
      </c>
      <c r="B89" t="str">
        <f>IFERROR(VLOOKUP([1]!Tabla16[[#This Row],[CODIGO]],[1]!ALIMENTO[#Data],2,FALSE),"NO EXISTE")</f>
        <v>ALIMENTO PARA PERRO ADULTO 25 KG</v>
      </c>
      <c r="C89" s="4" t="s">
        <v>74</v>
      </c>
      <c r="D89" s="3">
        <v>1</v>
      </c>
      <c r="E89" s="3" t="s">
        <v>25</v>
      </c>
    </row>
    <row r="90" spans="1:5" x14ac:dyDescent="0.25">
      <c r="A90" s="3" t="s">
        <v>9</v>
      </c>
      <c r="B90" t="str">
        <f>IFERROR(VLOOKUP([1]!Tabla16[[#This Row],[CODIGO]],[1]!ALIMENTO[#Data],2,FALSE),"NO EXISTE")</f>
        <v>ALIMENTO PARA PERRO ADULTO 25 KG</v>
      </c>
      <c r="C90" s="4" t="s">
        <v>76</v>
      </c>
      <c r="D90" s="3">
        <v>1</v>
      </c>
      <c r="E90" s="3" t="s">
        <v>25</v>
      </c>
    </row>
    <row r="91" spans="1:5" x14ac:dyDescent="0.25">
      <c r="A91" s="3" t="s">
        <v>9</v>
      </c>
      <c r="B91" t="str">
        <f>IFERROR(VLOOKUP([1]!Tabla16[[#This Row],[CODIGO]],[1]!ALIMENTO[#Data],2,FALSE),"NO EXISTE")</f>
        <v>ALIMENTO PARA PERRO ADULTO 25 KG</v>
      </c>
      <c r="C91" s="4">
        <v>45114</v>
      </c>
      <c r="D91" s="3">
        <v>1</v>
      </c>
      <c r="E91" s="3" t="s">
        <v>25</v>
      </c>
    </row>
    <row r="92" spans="1:5" x14ac:dyDescent="0.25">
      <c r="A92" s="3" t="s">
        <v>9</v>
      </c>
      <c r="B92" t="str">
        <f>IFERROR(VLOOKUP([1]!Tabla16[[#This Row],[CODIGO]],[1]!ALIMENTO[#Data],2,FALSE),"NO EXISTE")</f>
        <v>ALIMENTO PARA PERRO ADULTO 25 KG</v>
      </c>
      <c r="C92" s="4">
        <v>45118</v>
      </c>
      <c r="D92" s="3">
        <v>1</v>
      </c>
      <c r="E92" s="3" t="s">
        <v>25</v>
      </c>
    </row>
    <row r="93" spans="1:5" x14ac:dyDescent="0.25">
      <c r="A93" s="3" t="s">
        <v>9</v>
      </c>
      <c r="B93" t="str">
        <f>IFERROR(VLOOKUP([1]!Tabla16[[#This Row],[CODIGO]],[1]!ALIMENTO[#Data],2,FALSE),"NO EXISTE")</f>
        <v>ALIMENTO PARA PERRO ADULTO 25 KG</v>
      </c>
      <c r="C93" s="4">
        <v>45122</v>
      </c>
      <c r="D93" s="3">
        <v>1</v>
      </c>
      <c r="E93" s="3" t="s">
        <v>25</v>
      </c>
    </row>
    <row r="94" spans="1:5" x14ac:dyDescent="0.25">
      <c r="A94" s="3" t="s">
        <v>9</v>
      </c>
      <c r="B94" t="str">
        <f>IFERROR(VLOOKUP([1]!Tabla16[[#This Row],[CODIGO]],[1]!ALIMENTO[#Data],2,FALSE),"NO EXISTE")</f>
        <v>ALIMENTO PARA PERRO ADULTO 25 KG</v>
      </c>
      <c r="C94" s="4">
        <v>45126</v>
      </c>
      <c r="D94" s="3">
        <v>1</v>
      </c>
      <c r="E94" s="3" t="s">
        <v>25</v>
      </c>
    </row>
    <row r="95" spans="1:5" x14ac:dyDescent="0.25">
      <c r="A95" s="3" t="s">
        <v>9</v>
      </c>
      <c r="B95" t="str">
        <f>IFERROR(VLOOKUP([1]!Tabla16[[#This Row],[CODIGO]],[1]!ALIMENTO[#Data],2,FALSE),"NO EXISTE")</f>
        <v>ALIMENTO PARA PERRO ADULTO 25 KG</v>
      </c>
      <c r="C95" s="4">
        <v>45130</v>
      </c>
      <c r="D95" s="3">
        <v>1</v>
      </c>
      <c r="E95" s="3" t="s">
        <v>77</v>
      </c>
    </row>
    <row r="96" spans="1:5" x14ac:dyDescent="0.25">
      <c r="A96" s="3" t="s">
        <v>9</v>
      </c>
      <c r="B96" t="str">
        <f>IFERROR(VLOOKUP([1]!Tabla16[[#This Row],[CODIGO]],[1]!ALIMENTO[#Data],2,FALSE),"NO EXISTE")</f>
        <v>ALIMENTO PARA CACHORRO 10 KG</v>
      </c>
      <c r="C96" s="4">
        <v>45135</v>
      </c>
      <c r="D96" s="3">
        <v>1</v>
      </c>
      <c r="E96" s="7" t="s">
        <v>78</v>
      </c>
    </row>
    <row r="97" spans="1:5" x14ac:dyDescent="0.25">
      <c r="A97" s="3" t="s">
        <v>9</v>
      </c>
      <c r="B97" t="str">
        <f>IFERROR(VLOOKUP([1]!Tabla16[[#This Row],[CODIGO]],[1]!ALIMENTO[#Data],2,FALSE),"NO EXISTE")</f>
        <v>ALIMENTO PARA PERRO ADULTO 25 KG</v>
      </c>
      <c r="C97" s="4">
        <v>45135</v>
      </c>
      <c r="D97" s="3">
        <v>1</v>
      </c>
      <c r="E97" s="3" t="s">
        <v>77</v>
      </c>
    </row>
    <row r="98" spans="1:5" x14ac:dyDescent="0.25">
      <c r="A98" s="3" t="s">
        <v>9</v>
      </c>
      <c r="B98" t="str">
        <f>IFERROR(VLOOKUP([1]!Tabla16[[#This Row],[CODIGO]],[1]!ALIMENTO[#Data],2,FALSE),"NO EXISTE")</f>
        <v>ALIMENTO PARA PERRO ADULTO 25 KG</v>
      </c>
      <c r="C98" s="4">
        <v>45139</v>
      </c>
      <c r="D98" s="3">
        <v>1</v>
      </c>
      <c r="E98" s="3" t="s">
        <v>77</v>
      </c>
    </row>
    <row r="99" spans="1:5" x14ac:dyDescent="0.25">
      <c r="A99" s="3" t="s">
        <v>9</v>
      </c>
      <c r="B99" t="str">
        <f>IFERROR(VLOOKUP([1]!Tabla16[[#This Row],[CODIGO]],[1]!ALIMENTO[#Data],2,FALSE),"NO EXISTE")</f>
        <v>ALIMENTO PARA PERRO ADULTO 25 KG</v>
      </c>
      <c r="C99" s="4">
        <v>45142</v>
      </c>
      <c r="D99" s="3">
        <v>2</v>
      </c>
      <c r="E99" s="3" t="s">
        <v>79</v>
      </c>
    </row>
    <row r="100" spans="1:5" x14ac:dyDescent="0.25">
      <c r="A100" s="3" t="s">
        <v>9</v>
      </c>
      <c r="B100" t="str">
        <f>IFERROR(VLOOKUP([1]!Tabla16[[#This Row],[CODIGO]],[1]!ALIMENTO[#Data],2,FALSE),"NO EXISTE")</f>
        <v>ALIMENTO PARA PERRO ADULTO 25 KG</v>
      </c>
      <c r="C100" s="4">
        <v>45142</v>
      </c>
      <c r="D100" s="3">
        <v>1</v>
      </c>
      <c r="E100" s="3" t="s">
        <v>77</v>
      </c>
    </row>
    <row r="101" spans="1:5" x14ac:dyDescent="0.25">
      <c r="A101" s="3" t="s">
        <v>9</v>
      </c>
      <c r="B101" t="str">
        <f>IFERROR(VLOOKUP([1]!Tabla16[[#This Row],[CODIGO]],[1]!ALIMENTO[#Data],2,FALSE),"NO EXISTE")</f>
        <v>ALIMENTO PARA CACHORRO 10 KG</v>
      </c>
      <c r="C101" s="4">
        <v>45145</v>
      </c>
      <c r="D101" s="3">
        <v>1</v>
      </c>
      <c r="E101" s="3" t="s">
        <v>77</v>
      </c>
    </row>
    <row r="102" spans="1:5" x14ac:dyDescent="0.25">
      <c r="A102" s="3" t="s">
        <v>9</v>
      </c>
      <c r="B102" t="str">
        <f>IFERROR(VLOOKUP([1]!Tabla16[[#This Row],[CODIGO]],[1]!ALIMENTO[#Data],2,FALSE),"NO EXISTE")</f>
        <v>ALIMENTO PARA PERRO ADULTO 25 KG</v>
      </c>
      <c r="C102" s="4">
        <v>45148</v>
      </c>
      <c r="D102" s="3">
        <v>1</v>
      </c>
      <c r="E102" s="3" t="s">
        <v>77</v>
      </c>
    </row>
    <row r="103" spans="1:5" x14ac:dyDescent="0.25">
      <c r="A103" s="3" t="s">
        <v>9</v>
      </c>
      <c r="B103" t="str">
        <f>IFERROR(VLOOKUP([1]!Tabla16[[#This Row],[CODIGO]],[1]!ALIMENTO[#Data],2,FALSE),"NO EXISTE")</f>
        <v>ALIMENTO PARA PERRO ADULTO 25 KG</v>
      </c>
      <c r="C103" s="4">
        <v>45152</v>
      </c>
      <c r="D103" s="3">
        <v>1</v>
      </c>
      <c r="E103" s="3" t="s">
        <v>77</v>
      </c>
    </row>
    <row r="104" spans="1:5" x14ac:dyDescent="0.25">
      <c r="A104" s="3" t="s">
        <v>9</v>
      </c>
      <c r="B104" t="str">
        <f>IFERROR(VLOOKUP([1]!Tabla16[[#This Row],[CODIGO]],[1]!ALIMENTO[#Data],2,FALSE),"NO EXISTE")</f>
        <v>ALIMENTO PARA CACHORRO 10 KG</v>
      </c>
      <c r="C104" s="4">
        <v>45155</v>
      </c>
      <c r="D104" s="3">
        <v>1</v>
      </c>
      <c r="E104" s="3" t="s">
        <v>77</v>
      </c>
    </row>
    <row r="105" spans="1:5" x14ac:dyDescent="0.25">
      <c r="A105" s="3" t="s">
        <v>9</v>
      </c>
      <c r="B105" t="str">
        <f>IFERROR(VLOOKUP([1]!Tabla16[[#This Row],[CODIGO]],[1]!ALIMENTO[#Data],2,FALSE),"NO EXISTE")</f>
        <v>ALIMENTO PARA PERRO ADULTO 25 KG</v>
      </c>
      <c r="C105" s="4">
        <v>45158</v>
      </c>
      <c r="D105" s="3">
        <v>1</v>
      </c>
      <c r="E105" s="3" t="s">
        <v>77</v>
      </c>
    </row>
    <row r="106" spans="1:5" x14ac:dyDescent="0.25">
      <c r="A106" s="3" t="s">
        <v>9</v>
      </c>
      <c r="B106" t="str">
        <f>IFERROR(VLOOKUP([1]!Tabla16[[#This Row],[CODIGO]],[1]!ALIMENTO[#Data],2,FALSE),"NO EXISTE")</f>
        <v>ALIMENTO PARA PERRO ADULTO 25 KG</v>
      </c>
      <c r="C106" s="4">
        <v>45161</v>
      </c>
      <c r="D106" s="3">
        <v>1</v>
      </c>
      <c r="E106" s="3" t="s">
        <v>77</v>
      </c>
    </row>
    <row r="107" spans="1:5" x14ac:dyDescent="0.25">
      <c r="A107" s="3" t="s">
        <v>9</v>
      </c>
      <c r="B107" t="str">
        <f>IFERROR(VLOOKUP([1]!Tabla16[[#This Row],[CODIGO]],[1]!ALIMENTO[#Data],2,FALSE),"NO EXISTE")</f>
        <v>ALIMENTO PARA CACHORRO 10 KG</v>
      </c>
      <c r="C107" s="4">
        <v>45165</v>
      </c>
      <c r="D107" s="3">
        <v>1</v>
      </c>
      <c r="E107" s="3" t="s">
        <v>25</v>
      </c>
    </row>
    <row r="108" spans="1:5" x14ac:dyDescent="0.25">
      <c r="A108" s="3" t="s">
        <v>9</v>
      </c>
      <c r="B108" t="str">
        <f>IFERROR(VLOOKUP([1]!Tabla16[[#This Row],[CODIGO]],[1]!ALIMENTO[#Data],2,FALSE),"NO EXISTE")</f>
        <v>ALIMENTO PARA PERRO ADULTO 25 KG</v>
      </c>
      <c r="C108" s="4">
        <v>45169</v>
      </c>
      <c r="D108" s="3">
        <v>1</v>
      </c>
      <c r="E108" s="3" t="s">
        <v>25</v>
      </c>
    </row>
    <row r="109" spans="1:5" x14ac:dyDescent="0.25">
      <c r="A109" s="3" t="s">
        <v>9</v>
      </c>
      <c r="B109" t="str">
        <f>IFERROR(VLOOKUP([1]!Tabla16[[#This Row],[CODIGO]],[1]!ALIMENTO[#Data],2,FALSE),"NO EXISTE")</f>
        <v>ALIMENTO PARA CACHORRO 10 KG</v>
      </c>
      <c r="C109" s="4">
        <v>45172</v>
      </c>
      <c r="D109" s="3">
        <v>1</v>
      </c>
      <c r="E109" s="3" t="s">
        <v>77</v>
      </c>
    </row>
    <row r="110" spans="1:5" x14ac:dyDescent="0.25">
      <c r="A110" s="3" t="s">
        <v>9</v>
      </c>
      <c r="B110" t="str">
        <f>IFERROR(VLOOKUP([1]!Tabla16[[#This Row],[CODIGO]],[1]!ALIMENTO[#Data],2,FALSE),"NO EXISTE")</f>
        <v>ALIMENTO PARA PERRO ADULTO 25 KG</v>
      </c>
      <c r="C110" s="4">
        <v>45176</v>
      </c>
      <c r="D110" s="3">
        <v>1</v>
      </c>
      <c r="E110" s="3" t="s">
        <v>77</v>
      </c>
    </row>
    <row r="111" spans="1:5" x14ac:dyDescent="0.25">
      <c r="A111" s="3" t="s">
        <v>9</v>
      </c>
      <c r="B111" t="str">
        <f>IFERROR(VLOOKUP([1]!Tabla16[[#This Row],[CODIGO]],[1]!ALIMENTO[#Data],2,FALSE),"NO EXISTE")</f>
        <v>ALIMENTO PARA PERRO ADULTO 25 KG</v>
      </c>
      <c r="C111" s="4">
        <v>45179</v>
      </c>
      <c r="D111" s="3">
        <v>1</v>
      </c>
      <c r="E111" s="3" t="s">
        <v>77</v>
      </c>
    </row>
    <row r="112" spans="1:5" x14ac:dyDescent="0.25">
      <c r="A112" s="3" t="s">
        <v>9</v>
      </c>
      <c r="B112" t="str">
        <f>IFERROR(VLOOKUP([1]!Tabla16[[#This Row],[CODIGO]],[1]!ALIMENTO[#Data],2,FALSE),"NO EXISTE")</f>
        <v>ALIMENTO PARA PERRO ADULTO 25 KG</v>
      </c>
      <c r="C112" s="4">
        <v>45182</v>
      </c>
      <c r="D112" s="3">
        <v>1</v>
      </c>
      <c r="E112" s="3" t="s">
        <v>77</v>
      </c>
    </row>
    <row r="113" spans="1:5" x14ac:dyDescent="0.25">
      <c r="A113" s="3" t="s">
        <v>9</v>
      </c>
      <c r="B113" t="str">
        <f>IFERROR(VLOOKUP([1]!Tabla16[[#This Row],[CODIGO]],[1]!ALIMENTO[#Data],2,FALSE),"NO EXISTE")</f>
        <v>ALIMENTO PARA PERRO ADULTO 25 KG</v>
      </c>
      <c r="C113" s="4">
        <v>45185</v>
      </c>
      <c r="D113" s="3">
        <v>1</v>
      </c>
      <c r="E113" s="3" t="s">
        <v>77</v>
      </c>
    </row>
    <row r="114" spans="1:5" x14ac:dyDescent="0.25">
      <c r="A114" s="3" t="s">
        <v>9</v>
      </c>
      <c r="B114" t="str">
        <f>IFERROR(VLOOKUP([1]!Tabla16[[#This Row],[CODIGO]],[1]!ALIMENTO[#Data],2,FALSE),"NO EXISTE")</f>
        <v>ALIMENTO PARA PERRO ADULTO 25 KG</v>
      </c>
      <c r="C114" s="4">
        <v>45188</v>
      </c>
      <c r="D114" s="3">
        <v>1</v>
      </c>
      <c r="E114" s="3" t="s">
        <v>77</v>
      </c>
    </row>
    <row r="115" spans="1:5" x14ac:dyDescent="0.25">
      <c r="A115" s="3" t="s">
        <v>9</v>
      </c>
      <c r="B115" t="str">
        <f>IFERROR(VLOOKUP([1]!Tabla16[[#This Row],[CODIGO]],[1]!ALIMENTO[#Data],2,FALSE),"NO EXISTE")</f>
        <v>ALIMENTO PARA PERRO ADULTO 25 KG</v>
      </c>
      <c r="C115" s="4">
        <v>45191</v>
      </c>
      <c r="D115" s="3">
        <v>1</v>
      </c>
      <c r="E115" s="3" t="s">
        <v>77</v>
      </c>
    </row>
    <row r="116" spans="1:5" x14ac:dyDescent="0.25">
      <c r="A116" s="3" t="s">
        <v>9</v>
      </c>
      <c r="B116" t="str">
        <f>IFERROR(VLOOKUP([1]!Tabla16[[#This Row],[CODIGO]],[1]!ALIMENTO[#Data],2,FALSE),"NO EXISTE")</f>
        <v>ALIMENTO PARA PERRO ADULTO 25 KG</v>
      </c>
      <c r="C116" s="4">
        <v>45194</v>
      </c>
      <c r="D116" s="3">
        <v>1</v>
      </c>
      <c r="E116" s="3" t="s">
        <v>77</v>
      </c>
    </row>
    <row r="117" spans="1:5" x14ac:dyDescent="0.25">
      <c r="A117" s="3" t="s">
        <v>9</v>
      </c>
      <c r="B117" t="str">
        <f>IFERROR(VLOOKUP([1]!Tabla16[[#This Row],[CODIGO]],[1]!ALIMENTO[#Data],2,FALSE),"NO EXISTE")</f>
        <v>ALIMENTO PARA PERRO ADULTO 25 KG</v>
      </c>
      <c r="C117" s="4">
        <v>45197</v>
      </c>
      <c r="D117" s="3">
        <v>1</v>
      </c>
      <c r="E117" s="3" t="s">
        <v>77</v>
      </c>
    </row>
  </sheetData>
  <mergeCells count="1">
    <mergeCell ref="A2:E2"/>
  </mergeCells>
  <pageMargins left="0.7" right="0.7" top="0.75" bottom="0.75" header="0.3" footer="0.3"/>
  <pageSetup orientation="portrait" r:id="rId1"/>
  <drawing r:id="rId2"/>
  <tableParts count="3">
    <tablePart r:id="rId3"/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E193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Clinica Veterinaria</dc:creator>
  <cp:lastModifiedBy>SUB DE EDUCACION</cp:lastModifiedBy>
  <dcterms:created xsi:type="dcterms:W3CDTF">2023-07-03T21:57:20Z</dcterms:created>
  <dcterms:modified xsi:type="dcterms:W3CDTF">2023-09-29T18:10:54Z</dcterms:modified>
</cp:coreProperties>
</file>